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1"/>
  </bookViews>
  <sheets>
    <sheet name="Car inspection" sheetId="1" r:id="rId1"/>
    <sheet name="Running cos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O10" i="2" l="1"/>
  <c r="C7" i="2"/>
  <c r="C6" i="2"/>
  <c r="C5" i="2"/>
  <c r="C4" i="2"/>
  <c r="B2" i="2"/>
  <c r="AG16" i="2" l="1"/>
  <c r="AG17" i="2" s="1"/>
  <c r="AG18" i="2" s="1"/>
  <c r="AG19" i="2" s="1"/>
  <c r="AG20" i="2" s="1"/>
  <c r="AG21" i="2" s="1"/>
  <c r="AG22" i="2" s="1"/>
  <c r="AI15" i="2"/>
  <c r="AI16" i="2" s="1"/>
  <c r="AI17" i="2" s="1"/>
  <c r="AI18" i="2" s="1"/>
  <c r="AI19" i="2" s="1"/>
  <c r="AI20" i="2" s="1"/>
  <c r="AI21" i="2" s="1"/>
  <c r="AI22" i="2" s="1"/>
  <c r="AH15" i="2"/>
  <c r="AH16" i="2" s="1"/>
  <c r="AH17" i="2" s="1"/>
  <c r="AH18" i="2" s="1"/>
  <c r="AH19" i="2" s="1"/>
  <c r="AH20" i="2" s="1"/>
  <c r="AH21" i="2" s="1"/>
  <c r="AH22" i="2" s="1"/>
  <c r="AH12" i="2"/>
  <c r="F9" i="2"/>
  <c r="H9" i="2" s="1"/>
  <c r="AC4" i="2"/>
  <c r="AC3" i="2"/>
  <c r="F13" i="2" s="1"/>
  <c r="B13" i="2" s="1"/>
  <c r="C13" i="2" l="1"/>
  <c r="F14" i="2"/>
  <c r="C14" i="2" s="1"/>
  <c r="B14" i="2"/>
</calcChain>
</file>

<file path=xl/sharedStrings.xml><?xml version="1.0" encoding="utf-8"?>
<sst xmlns="http://schemas.openxmlformats.org/spreadsheetml/2006/main" count="107" uniqueCount="98">
  <si>
    <t>MONEY YOU CAN'T AFFORD TO LOSE</t>
  </si>
  <si>
    <t>CAR STARTING HOT + COLD</t>
  </si>
  <si>
    <t>MONEY YOU CAN PLAY WITH</t>
  </si>
  <si>
    <t>BLUE EXHAUST SMOKE ( how it looks)</t>
  </si>
  <si>
    <t>CLOGGED OR GUTTED CAT ( emission test at mot)</t>
  </si>
  <si>
    <t>TOTAL</t>
  </si>
  <si>
    <t>HAS THE CAR BEEN IN AN ACCIDENT?</t>
  </si>
  <si>
    <t>BROKEN ARMREST</t>
  </si>
  <si>
    <t>SPEAKER NOISE</t>
  </si>
  <si>
    <t>DON'T TOUCH</t>
  </si>
  <si>
    <t>KILOMETERS</t>
  </si>
  <si>
    <t>CONSUMPTION</t>
  </si>
  <si>
    <t>Cost of 1l of oil</t>
  </si>
  <si>
    <t>OIL</t>
  </si>
  <si>
    <t>NUMBER OF OIL BOTTLES</t>
  </si>
  <si>
    <t>TOTAL €</t>
  </si>
  <si>
    <t>YEARLY TRIP COST</t>
  </si>
  <si>
    <t>YEARLY MAINTENANCE</t>
  </si>
  <si>
    <t>MONTHLY SALARY</t>
  </si>
  <si>
    <t>YEARLY SALARY</t>
  </si>
  <si>
    <t>UNEXPECTED REPAIRS</t>
  </si>
  <si>
    <t>RENT</t>
  </si>
  <si>
    <t>FOOD</t>
  </si>
  <si>
    <t>BILLS</t>
  </si>
  <si>
    <t>OTHER</t>
  </si>
  <si>
    <t>COST OF FUEL (€/liters)</t>
  </si>
  <si>
    <r>
      <t xml:space="preserve">YEARLY </t>
    </r>
    <r>
      <rPr>
        <b/>
        <sz val="11"/>
        <color theme="1"/>
        <rFont val="Calibri"/>
        <family val="2"/>
      </rPr>
      <t>↓</t>
    </r>
  </si>
  <si>
    <t>MONTHLY OWNERSHIP COST</t>
  </si>
  <si>
    <t>MOT</t>
  </si>
  <si>
    <t>INSURANCE</t>
  </si>
  <si>
    <t>MONTHLY</t>
  </si>
  <si>
    <t>NO MAINTENANCE, NO REPAIRS, NO MOT &amp; INSURANCE</t>
  </si>
  <si>
    <t>20 + RUN AWAY AND BATHE IN HOLLY WATER</t>
  </si>
  <si>
    <t>0 or 12</t>
  </si>
  <si>
    <t>12 - 20 WALK AWAY / SEARCH FOR A BETTER ONE</t>
  </si>
  <si>
    <t xml:space="preserve">WHITE EXHAUST SMOKE that doesn't go away </t>
  </si>
  <si>
    <t>Watch video</t>
  </si>
  <si>
    <t>Service book</t>
  </si>
  <si>
    <t>SCORE</t>
  </si>
  <si>
    <t>Kilometers</t>
  </si>
  <si>
    <t>Bar</t>
  </si>
  <si>
    <t xml:space="preserve">BROKEN SUNVISORS </t>
  </si>
  <si>
    <t>Flywheel noise</t>
  </si>
  <si>
    <t xml:space="preserve">STRANGE NOISES COMING FROM ENGINE BAY </t>
  </si>
  <si>
    <t>Whistling Noise</t>
  </si>
  <si>
    <t>SSV Knocking Noise</t>
  </si>
  <si>
    <t>Squeeking timing belt</t>
  </si>
  <si>
    <t>ENGINE UNDERTRAY (is it missing?)</t>
  </si>
  <si>
    <t>ENGINE COVERS (is it missing?)</t>
  </si>
  <si>
    <t>OIL LEAKS AROUND ENGINE or under the car (find the source)</t>
  </si>
  <si>
    <t>Bad compression</t>
  </si>
  <si>
    <t>Broken remote ( can't open trunk or car)</t>
  </si>
  <si>
    <t>lower price by 100€</t>
  </si>
  <si>
    <t>check compression</t>
  </si>
  <si>
    <t>SHACKING IDLE (symptom of bad compression or clogged cat)</t>
  </si>
  <si>
    <t>hard steering wheel (clean connectors)</t>
  </si>
  <si>
    <t>How to fix</t>
  </si>
  <si>
    <t>Replacement cost 300€</t>
  </si>
  <si>
    <r>
      <rPr>
        <sz val="10"/>
        <color theme="1"/>
        <rFont val="Calibri"/>
        <family val="2"/>
        <scheme val="minor"/>
      </rPr>
      <t xml:space="preserve">OEM cat costs 1450€ - Ebay one 300€ </t>
    </r>
    <r>
      <rPr>
        <sz val="11"/>
        <color theme="1"/>
        <rFont val="Calibri"/>
        <family val="2"/>
        <scheme val="minor"/>
      </rPr>
      <t xml:space="preserve"> </t>
    </r>
  </si>
  <si>
    <t>Replacement cost 50€</t>
  </si>
  <si>
    <t>Replacement costs 100€</t>
  </si>
  <si>
    <t>HANDBRAKE (Has tension but no grip) Bad rear calipers</t>
  </si>
  <si>
    <t>Fix cost from 50€ to 200€</t>
  </si>
  <si>
    <t>Replacement costs 50-80€</t>
  </si>
  <si>
    <t>Replacement costs 30€</t>
  </si>
  <si>
    <t xml:space="preserve">OVERHEATING (watch temperature gauge) </t>
  </si>
  <si>
    <t>You Can use OBD2 scanner</t>
  </si>
  <si>
    <t xml:space="preserve">FREQUENT MISSFIERING (flashing CEL) </t>
  </si>
  <si>
    <t>0 or 1</t>
  </si>
  <si>
    <t>0 or 2 or 12</t>
  </si>
  <si>
    <t>0 to 3</t>
  </si>
  <si>
    <t>0 or 6 or 8</t>
  </si>
  <si>
    <t>0 - 7 BUY IT</t>
  </si>
  <si>
    <t>8 - 11 CONSIDER BUYING IT (save up for possible repairs)</t>
  </si>
  <si>
    <t>STALLING AT IDLE OR WONT TURN ON WHEN HOT</t>
  </si>
  <si>
    <r>
      <t xml:space="preserve">MILAGE WITH ENGINE </t>
    </r>
    <r>
      <rPr>
        <b/>
        <sz val="11"/>
        <color rgb="FF00B050"/>
        <rFont val="Calibri"/>
        <family val="2"/>
        <scheme val="minor"/>
      </rPr>
      <t>0-80k=0</t>
    </r>
    <r>
      <rPr>
        <sz val="11"/>
        <color theme="1"/>
        <rFont val="Calibri"/>
        <family val="2"/>
        <scheme val="minor"/>
      </rPr>
      <t xml:space="preserve"> / </t>
    </r>
    <r>
      <rPr>
        <b/>
        <sz val="11"/>
        <color rgb="FF0070C0"/>
        <rFont val="Calibri"/>
        <family val="2"/>
        <scheme val="minor"/>
      </rPr>
      <t>81k-120k= 6</t>
    </r>
    <r>
      <rPr>
        <sz val="11"/>
        <color theme="1"/>
        <rFont val="Calibri"/>
        <family val="2"/>
        <scheme val="minor"/>
      </rPr>
      <t xml:space="preserve"> / </t>
    </r>
    <r>
      <rPr>
        <b/>
        <sz val="11"/>
        <color rgb="FFFF0000"/>
        <rFont val="Calibri"/>
        <family val="2"/>
        <scheme val="minor"/>
      </rPr>
      <t>120k+ = 8</t>
    </r>
  </si>
  <si>
    <t>DOCUMENTED ENGINE REBUILD (proof, receipt, name of shop)</t>
  </si>
  <si>
    <t>0 or 3</t>
  </si>
  <si>
    <t>BAD DESCRIPTION OF ENGINE (JUST needs new apex seals)</t>
  </si>
  <si>
    <t>DOCUMENTED SERVICE BOOK (regular maintenance?)</t>
  </si>
  <si>
    <t>HESITATION WHEN ACCELERATING (bad ignition system + other)</t>
  </si>
  <si>
    <t>0 or 4 or 8 or 11</t>
  </si>
  <si>
    <r>
      <t xml:space="preserve">COMPRESSION </t>
    </r>
    <r>
      <rPr>
        <b/>
        <sz val="9"/>
        <color rgb="FF00B050"/>
        <rFont val="Calibri"/>
        <family val="2"/>
        <scheme val="minor"/>
      </rPr>
      <t xml:space="preserve">10bar - 7.5bar = 0 </t>
    </r>
    <r>
      <rPr>
        <b/>
        <sz val="9"/>
        <rFont val="Calibri"/>
        <family val="2"/>
        <scheme val="minor"/>
      </rPr>
      <t xml:space="preserve">/ </t>
    </r>
    <r>
      <rPr>
        <b/>
        <sz val="9"/>
        <color rgb="FF0070C0"/>
        <rFont val="Calibri"/>
        <family val="2"/>
        <scheme val="minor"/>
      </rPr>
      <t xml:space="preserve">7.4bar - 6.7bar= 4 </t>
    </r>
    <r>
      <rPr>
        <b/>
        <sz val="9"/>
        <rFont val="Calibri"/>
        <family val="2"/>
        <scheme val="minor"/>
      </rPr>
      <t>/</t>
    </r>
    <r>
      <rPr>
        <b/>
        <sz val="9"/>
        <color rgb="FF0070C0"/>
        <rFont val="Calibri"/>
        <family val="2"/>
        <scheme val="minor"/>
      </rPr>
      <t xml:space="preserve"> </t>
    </r>
    <r>
      <rPr>
        <b/>
        <sz val="9"/>
        <color rgb="FF7030A0"/>
        <rFont val="Calibri"/>
        <family val="2"/>
        <scheme val="minor"/>
      </rPr>
      <t xml:space="preserve">6.6bar - 5.1bar= 8 </t>
    </r>
    <r>
      <rPr>
        <b/>
        <sz val="9"/>
        <rFont val="Calibri"/>
        <family val="2"/>
        <scheme val="minor"/>
      </rPr>
      <t>/</t>
    </r>
    <r>
      <rPr>
        <b/>
        <sz val="9"/>
        <color rgb="FFFF0000"/>
        <rFont val="Calibri"/>
        <family val="2"/>
        <scheme val="minor"/>
      </rPr>
      <t xml:space="preserve"> 5bar or less = 12</t>
    </r>
  </si>
  <si>
    <t>SLIPPING CLUTCH</t>
  </si>
  <si>
    <t>HEAT SHIELD BETWEEN EXHAUST AND FUEL TANK (missing?)</t>
  </si>
  <si>
    <t>DOCUMENTED RECALL FIXES (Air bag, fuel pump, suspension arm etc...)</t>
  </si>
  <si>
    <t>See list</t>
  </si>
  <si>
    <t>not just apex seals, walk away</t>
  </si>
  <si>
    <t>See photo of heat shield</t>
  </si>
  <si>
    <t>LOTS OF RUST UNDER THE CAR</t>
  </si>
  <si>
    <t>Talk down the price</t>
  </si>
  <si>
    <t>HEATING, AC, ELECTRIC WINDOWS etc…</t>
  </si>
  <si>
    <t>2= not engine / 12=engine</t>
  </si>
  <si>
    <t>Points</t>
  </si>
  <si>
    <t>FOGGY TAIL LIGHTS OR HEADLIGHTS (condensation, drilled holes)</t>
  </si>
  <si>
    <t>Replacement costs ~100€/each</t>
  </si>
  <si>
    <r>
      <t xml:space="preserve">YEARLY RX8 OWNERSHIP COST </t>
    </r>
    <r>
      <rPr>
        <sz val="10"/>
        <color theme="1"/>
        <rFont val="Calibri"/>
        <family val="2"/>
        <scheme val="minor"/>
      </rPr>
      <t>(no rent, food, bills or other)</t>
    </r>
  </si>
  <si>
    <t>Remaining money TOT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</si>
</sst>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Arial"/>
      <family val="2"/>
    </font>
    <font>
      <b/>
      <sz val="11"/>
      <color theme="1"/>
      <name val="Calibri"/>
      <family val="2"/>
    </font>
    <font>
      <b/>
      <sz val="2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7030A0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23"/>
        <bgColor indexed="55"/>
      </patternFill>
    </fill>
    <fill>
      <patternFill patternType="solid">
        <fgColor indexed="54"/>
        <bgColor indexed="23"/>
      </patternFill>
    </fill>
    <fill>
      <patternFill patternType="solid">
        <fgColor indexed="51"/>
        <bgColor indexed="13"/>
      </patternFill>
    </fill>
    <fill>
      <patternFill patternType="solid">
        <fgColor theme="0"/>
        <bgColor indexed="41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24"/>
      </patternFill>
    </fill>
    <fill>
      <patternFill patternType="solid">
        <fgColor rgb="FFFFC000"/>
        <bgColor indexed="9"/>
      </patternFill>
    </fill>
    <fill>
      <patternFill patternType="solid">
        <fgColor theme="0"/>
        <bgColor indexed="22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4" xfId="0" applyBorder="1"/>
    <xf numFmtId="0" fontId="0" fillId="2" borderId="0" xfId="0" applyFill="1"/>
    <xf numFmtId="0" fontId="4" fillId="0" borderId="0" xfId="0" applyFont="1"/>
    <xf numFmtId="0" fontId="0" fillId="3" borderId="0" xfId="0" applyFill="1"/>
    <xf numFmtId="0" fontId="0" fillId="0" borderId="8" xfId="0" applyBorder="1"/>
    <xf numFmtId="0" fontId="0" fillId="0" borderId="6" xfId="0" applyBorder="1"/>
    <xf numFmtId="1" fontId="0" fillId="0" borderId="9" xfId="0" applyNumberFormat="1" applyBorder="1"/>
    <xf numFmtId="0" fontId="0" fillId="0" borderId="2" xfId="0" applyBorder="1"/>
    <xf numFmtId="1" fontId="0" fillId="0" borderId="3" xfId="0" applyNumberFormat="1" applyBorder="1"/>
    <xf numFmtId="0" fontId="0" fillId="4" borderId="1" xfId="0" applyFill="1" applyBorder="1"/>
    <xf numFmtId="0" fontId="0" fillId="4" borderId="3" xfId="0" applyFill="1" applyBorder="1"/>
    <xf numFmtId="0" fontId="0" fillId="5" borderId="6" xfId="0" applyFont="1" applyFill="1" applyBorder="1"/>
    <xf numFmtId="0" fontId="0" fillId="5" borderId="7" xfId="0" applyFont="1" applyFill="1" applyBorder="1"/>
    <xf numFmtId="0" fontId="7" fillId="0" borderId="0" xfId="0" applyFont="1"/>
    <xf numFmtId="0" fontId="5" fillId="7" borderId="6" xfId="0" applyFont="1" applyFill="1" applyBorder="1"/>
    <xf numFmtId="0" fontId="5" fillId="7" borderId="7" xfId="0" applyFont="1" applyFill="1" applyBorder="1"/>
    <xf numFmtId="0" fontId="5" fillId="8" borderId="6" xfId="0" applyFont="1" applyFill="1" applyBorder="1"/>
    <xf numFmtId="0" fontId="5" fillId="8" borderId="7" xfId="0" applyFont="1" applyFill="1" applyBorder="1"/>
    <xf numFmtId="0" fontId="8" fillId="6" borderId="11" xfId="0" applyFont="1" applyFill="1" applyBorder="1"/>
    <xf numFmtId="0" fontId="8" fillId="6" borderId="12" xfId="0" applyFont="1" applyFill="1" applyBorder="1"/>
    <xf numFmtId="0" fontId="5" fillId="0" borderId="5" xfId="0" applyFont="1" applyBorder="1"/>
    <xf numFmtId="0" fontId="5" fillId="6" borderId="21" xfId="0" applyFont="1" applyFill="1" applyBorder="1"/>
    <xf numFmtId="0" fontId="5" fillId="6" borderId="22" xfId="0" applyFont="1" applyFill="1" applyBorder="1"/>
    <xf numFmtId="0" fontId="6" fillId="0" borderId="22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0" fillId="6" borderId="18" xfId="0" applyFill="1" applyBorder="1"/>
    <xf numFmtId="0" fontId="0" fillId="6" borderId="19" xfId="0" applyFill="1" applyBorder="1"/>
    <xf numFmtId="0" fontId="0" fillId="0" borderId="23" xfId="0" applyBorder="1"/>
    <xf numFmtId="1" fontId="0" fillId="0" borderId="8" xfId="0" applyNumberFormat="1" applyBorder="1"/>
    <xf numFmtId="0" fontId="0" fillId="0" borderId="0" xfId="0" applyBorder="1"/>
    <xf numFmtId="1" fontId="0" fillId="0" borderId="0" xfId="0" applyNumberFormat="1" applyBorder="1"/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3" fillId="9" borderId="4" xfId="0" applyFont="1" applyFill="1" applyBorder="1"/>
    <xf numFmtId="2" fontId="3" fillId="9" borderId="4" xfId="0" applyNumberFormat="1" applyFont="1" applyFill="1" applyBorder="1"/>
    <xf numFmtId="0" fontId="0" fillId="0" borderId="29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5" fillId="10" borderId="4" xfId="0" applyFont="1" applyFill="1" applyBorder="1"/>
    <xf numFmtId="0" fontId="6" fillId="6" borderId="17" xfId="0" applyFont="1" applyFill="1" applyBorder="1" applyAlignment="1">
      <alignment vertical="center"/>
    </xf>
    <xf numFmtId="0" fontId="6" fillId="6" borderId="19" xfId="0" applyFont="1" applyFill="1" applyBorder="1" applyAlignment="1">
      <alignment vertical="center"/>
    </xf>
    <xf numFmtId="0" fontId="6" fillId="6" borderId="20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 vertical="center"/>
    </xf>
    <xf numFmtId="0" fontId="0" fillId="0" borderId="32" xfId="0" applyBorder="1"/>
    <xf numFmtId="0" fontId="0" fillId="0" borderId="33" xfId="0" applyBorder="1" applyAlignment="1">
      <alignment horizontal="center"/>
    </xf>
    <xf numFmtId="0" fontId="0" fillId="0" borderId="34" xfId="0" applyFill="1" applyBorder="1"/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7" fillId="11" borderId="33" xfId="1" applyFont="1" applyFill="1" applyBorder="1" applyAlignment="1">
      <alignment horizontal="center"/>
    </xf>
    <xf numFmtId="0" fontId="17" fillId="12" borderId="4" xfId="1" applyFont="1" applyFill="1" applyBorder="1"/>
    <xf numFmtId="0" fontId="13" fillId="0" borderId="32" xfId="0" applyFont="1" applyFill="1" applyBorder="1"/>
    <xf numFmtId="0" fontId="0" fillId="0" borderId="34" xfId="0" applyBorder="1"/>
    <xf numFmtId="0" fontId="17" fillId="0" borderId="4" xfId="1" applyFont="1" applyFill="1" applyBorder="1" applyAlignment="1">
      <alignment horizontal="center" vertical="center"/>
    </xf>
    <xf numFmtId="0" fontId="0" fillId="0" borderId="35" xfId="0" applyBorder="1"/>
    <xf numFmtId="16" fontId="0" fillId="0" borderId="3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7" fillId="6" borderId="37" xfId="1" applyFont="1" applyFill="1" applyBorder="1"/>
    <xf numFmtId="0" fontId="17" fillId="0" borderId="36" xfId="1" applyFont="1" applyBorder="1" applyAlignment="1">
      <alignment horizontal="center"/>
    </xf>
    <xf numFmtId="0" fontId="0" fillId="0" borderId="41" xfId="0" applyBorder="1" applyAlignment="1"/>
    <xf numFmtId="0" fontId="0" fillId="0" borderId="38" xfId="0" applyBorder="1" applyAlignment="1"/>
    <xf numFmtId="0" fontId="0" fillId="0" borderId="17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2" fillId="0" borderId="0" xfId="0" applyFont="1" applyBorder="1"/>
    <xf numFmtId="0" fontId="2" fillId="0" borderId="4" xfId="0" applyFont="1" applyBorder="1"/>
    <xf numFmtId="0" fontId="0" fillId="13" borderId="32" xfId="0" applyFill="1" applyBorder="1"/>
    <xf numFmtId="0" fontId="0" fillId="13" borderId="33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2" xfId="0" applyFill="1" applyBorder="1"/>
    <xf numFmtId="0" fontId="17" fillId="0" borderId="33" xfId="1" applyFont="1" applyBorder="1" applyAlignment="1">
      <alignment horizontal="center"/>
    </xf>
    <xf numFmtId="0" fontId="25" fillId="14" borderId="33" xfId="1" applyFont="1" applyFill="1" applyBorder="1" applyAlignment="1">
      <alignment horizontal="center" vertical="center"/>
    </xf>
    <xf numFmtId="0" fontId="12" fillId="0" borderId="35" xfId="0" applyFont="1" applyBorder="1"/>
    <xf numFmtId="0" fontId="8" fillId="0" borderId="42" xfId="0" applyFont="1" applyBorder="1"/>
    <xf numFmtId="2" fontId="11" fillId="0" borderId="26" xfId="0" applyNumberFormat="1" applyFont="1" applyBorder="1" applyAlignment="1">
      <alignment horizontal="center" vertical="center"/>
    </xf>
    <xf numFmtId="0" fontId="12" fillId="10" borderId="43" xfId="0" applyFont="1" applyFill="1" applyBorder="1" applyAlignment="1">
      <alignment vertical="center"/>
    </xf>
    <xf numFmtId="0" fontId="8" fillId="10" borderId="1" xfId="0" applyFont="1" applyFill="1" applyBorder="1" applyAlignment="1">
      <alignment vertical="center"/>
    </xf>
    <xf numFmtId="2" fontId="8" fillId="0" borderId="31" xfId="0" applyNumberFormat="1" applyFont="1" applyBorder="1"/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AEUe6uKxTv8" TargetMode="External"/><Relationship Id="rId13" Type="http://schemas.openxmlformats.org/officeDocument/2006/relationships/hyperlink" Target="https://www.youtube.com/watch?v=V6UsxMNi5u4&amp;t=7s" TargetMode="External"/><Relationship Id="rId3" Type="http://schemas.openxmlformats.org/officeDocument/2006/relationships/hyperlink" Target="https://www.youtube.com/watch?v=tQTSxDMW_QU" TargetMode="External"/><Relationship Id="rId7" Type="http://schemas.openxmlformats.org/officeDocument/2006/relationships/hyperlink" Target="https://www.youtube.com/watch?v=kEkVlLx7U7w&amp;t=13s" TargetMode="External"/><Relationship Id="rId12" Type="http://schemas.openxmlformats.org/officeDocument/2006/relationships/hyperlink" Target="https://i.ytimg.com/vi/weDs7HvepFA/maxresdefault.jpg" TargetMode="External"/><Relationship Id="rId2" Type="http://schemas.openxmlformats.org/officeDocument/2006/relationships/hyperlink" Target="https://www.youtube.com/watch?v=8RraqErGMTE" TargetMode="External"/><Relationship Id="rId1" Type="http://schemas.openxmlformats.org/officeDocument/2006/relationships/hyperlink" Target="https://www.youtube.com/watch?v=i0IzgD3bRn0" TargetMode="External"/><Relationship Id="rId6" Type="http://schemas.openxmlformats.org/officeDocument/2006/relationships/hyperlink" Target="https://www.youtube.com/watch?v=aQu40Tkkopg" TargetMode="External"/><Relationship Id="rId11" Type="http://schemas.openxmlformats.org/officeDocument/2006/relationships/hyperlink" Target="https://www.youtube.com/watch?v=rgGlB8yGXr0" TargetMode="External"/><Relationship Id="rId5" Type="http://schemas.openxmlformats.org/officeDocument/2006/relationships/hyperlink" Target="https://www.youtube.com/watch?v=TukCLAyleWM&amp;t=17s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mazdaproblems.com/vehicles/rx-8/recalls/" TargetMode="External"/><Relationship Id="rId4" Type="http://schemas.openxmlformats.org/officeDocument/2006/relationships/hyperlink" Target="https://www.youtube.com/watch?v=m8nWZni3asI" TargetMode="External"/><Relationship Id="rId9" Type="http://schemas.openxmlformats.org/officeDocument/2006/relationships/hyperlink" Target="https://www.youtube.com/watch?v=WnvFL-4uloM" TargetMode="External"/><Relationship Id="rId14" Type="http://schemas.openxmlformats.org/officeDocument/2006/relationships/hyperlink" Target="https://www.youtube.com/results?search_query=how+to+check+if+a+car+was+in+an+acciden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="90" zoomScaleNormal="90" workbookViewId="0">
      <selection activeCell="D13" sqref="D13"/>
    </sheetView>
  </sheetViews>
  <sheetFormatPr defaultRowHeight="14.4" x14ac:dyDescent="0.3"/>
  <cols>
    <col min="1" max="1" width="64.77734375" customWidth="1"/>
    <col min="2" max="2" width="18.5546875" customWidth="1"/>
    <col min="3" max="3" width="15.21875" customWidth="1"/>
    <col min="4" max="4" width="6" customWidth="1"/>
    <col min="5" max="5" width="6.109375" customWidth="1"/>
    <col min="6" max="6" width="59.109375" customWidth="1"/>
    <col min="7" max="7" width="26.88671875" customWidth="1"/>
    <col min="8" max="8" width="17.21875" customWidth="1"/>
    <col min="9" max="9" width="13.6640625" customWidth="1"/>
    <col min="10" max="10" width="19.44140625" customWidth="1"/>
    <col min="12" max="12" width="18" customWidth="1"/>
  </cols>
  <sheetData>
    <row r="1" spans="1:12" ht="15" thickBot="1" x14ac:dyDescent="0.35">
      <c r="A1" s="57" t="s">
        <v>0</v>
      </c>
      <c r="B1" s="2"/>
      <c r="C1" s="2"/>
      <c r="D1" s="2"/>
      <c r="E1" s="2"/>
      <c r="F1" s="73" t="s">
        <v>2</v>
      </c>
      <c r="G1" s="74"/>
      <c r="J1" s="2"/>
      <c r="K1" s="2"/>
      <c r="L1" s="2"/>
    </row>
    <row r="2" spans="1:12" ht="15" thickBot="1" x14ac:dyDescent="0.35">
      <c r="C2" s="1" t="s">
        <v>93</v>
      </c>
      <c r="D2" s="1"/>
      <c r="E2" s="1"/>
      <c r="F2" s="71"/>
      <c r="G2" s="72"/>
    </row>
    <row r="3" spans="1:12" x14ac:dyDescent="0.3">
      <c r="A3" s="52" t="s">
        <v>82</v>
      </c>
      <c r="B3" s="53" t="s">
        <v>40</v>
      </c>
      <c r="C3" s="65" t="s">
        <v>81</v>
      </c>
      <c r="D3" s="66"/>
      <c r="E3" s="51"/>
      <c r="F3" s="52" t="s">
        <v>4</v>
      </c>
      <c r="G3" s="87" t="s">
        <v>57</v>
      </c>
      <c r="H3" s="75" t="s">
        <v>58</v>
      </c>
      <c r="I3" s="76"/>
    </row>
    <row r="4" spans="1:12" x14ac:dyDescent="0.3">
      <c r="A4" s="54" t="s">
        <v>35</v>
      </c>
      <c r="B4" s="49" t="s">
        <v>36</v>
      </c>
      <c r="C4" s="50" t="s">
        <v>33</v>
      </c>
      <c r="D4" s="67"/>
      <c r="E4" s="51"/>
      <c r="F4" s="54" t="s">
        <v>80</v>
      </c>
      <c r="G4" s="55" t="s">
        <v>90</v>
      </c>
    </row>
    <row r="5" spans="1:12" x14ac:dyDescent="0.3">
      <c r="A5" s="54" t="s">
        <v>3</v>
      </c>
      <c r="B5" s="49" t="s">
        <v>36</v>
      </c>
      <c r="C5" s="50" t="s">
        <v>33</v>
      </c>
      <c r="D5" s="67"/>
      <c r="E5" s="51"/>
      <c r="F5" s="54" t="s">
        <v>41</v>
      </c>
      <c r="G5" s="55" t="s">
        <v>59</v>
      </c>
    </row>
    <row r="6" spans="1:12" x14ac:dyDescent="0.3">
      <c r="A6" s="54" t="s">
        <v>74</v>
      </c>
      <c r="B6" s="48" t="s">
        <v>50</v>
      </c>
      <c r="C6" s="50" t="s">
        <v>33</v>
      </c>
      <c r="D6" s="67"/>
      <c r="E6" s="51"/>
      <c r="F6" s="54" t="s">
        <v>94</v>
      </c>
      <c r="G6" s="55" t="s">
        <v>95</v>
      </c>
    </row>
    <row r="7" spans="1:12" x14ac:dyDescent="0.3">
      <c r="A7" s="54" t="s">
        <v>1</v>
      </c>
      <c r="B7" s="49" t="s">
        <v>36</v>
      </c>
      <c r="C7" s="50" t="s">
        <v>68</v>
      </c>
      <c r="D7" s="67"/>
      <c r="E7" s="51"/>
      <c r="F7" s="54" t="s">
        <v>43</v>
      </c>
      <c r="G7" s="59" t="s">
        <v>45</v>
      </c>
      <c r="H7" s="69" t="s">
        <v>42</v>
      </c>
      <c r="I7" s="60" t="s">
        <v>44</v>
      </c>
      <c r="J7" s="60" t="s">
        <v>46</v>
      </c>
    </row>
    <row r="8" spans="1:12" x14ac:dyDescent="0.3">
      <c r="A8" s="54" t="s">
        <v>76</v>
      </c>
      <c r="B8" s="48" t="s">
        <v>37</v>
      </c>
      <c r="C8" s="50" t="s">
        <v>77</v>
      </c>
      <c r="D8" s="67"/>
      <c r="E8" s="51"/>
      <c r="F8" s="54" t="s">
        <v>7</v>
      </c>
      <c r="G8" s="55" t="s">
        <v>60</v>
      </c>
    </row>
    <row r="9" spans="1:12" x14ac:dyDescent="0.3">
      <c r="A9" s="54" t="s">
        <v>75</v>
      </c>
      <c r="B9" s="48" t="s">
        <v>39</v>
      </c>
      <c r="C9" s="50" t="s">
        <v>71</v>
      </c>
      <c r="D9" s="67"/>
      <c r="E9" s="51"/>
      <c r="F9" s="54" t="s">
        <v>8</v>
      </c>
      <c r="G9" s="89" t="s">
        <v>36</v>
      </c>
    </row>
    <row r="10" spans="1:12" x14ac:dyDescent="0.3">
      <c r="A10" s="61" t="s">
        <v>67</v>
      </c>
      <c r="B10" s="63" t="s">
        <v>36</v>
      </c>
      <c r="C10" s="50" t="s">
        <v>70</v>
      </c>
      <c r="D10" s="67"/>
      <c r="E10" s="51"/>
      <c r="F10" s="54" t="s">
        <v>91</v>
      </c>
      <c r="G10" s="55"/>
    </row>
    <row r="11" spans="1:12" ht="15" thickBot="1" x14ac:dyDescent="0.35">
      <c r="A11" s="62" t="s">
        <v>49</v>
      </c>
      <c r="B11" s="91" t="s">
        <v>92</v>
      </c>
      <c r="C11" s="86" t="s">
        <v>69</v>
      </c>
      <c r="D11" s="68"/>
      <c r="E11" s="51"/>
      <c r="F11" s="54" t="s">
        <v>61</v>
      </c>
      <c r="G11" s="55" t="s">
        <v>62</v>
      </c>
    </row>
    <row r="12" spans="1:12" x14ac:dyDescent="0.3">
      <c r="E12" s="51"/>
      <c r="F12" s="54" t="s">
        <v>47</v>
      </c>
      <c r="G12" s="55" t="s">
        <v>63</v>
      </c>
    </row>
    <row r="13" spans="1:12" x14ac:dyDescent="0.3">
      <c r="A13" s="58" t="s">
        <v>38</v>
      </c>
      <c r="F13" s="54" t="s">
        <v>48</v>
      </c>
      <c r="G13" s="55" t="s">
        <v>64</v>
      </c>
    </row>
    <row r="14" spans="1:12" x14ac:dyDescent="0.3">
      <c r="A14" s="3" t="s">
        <v>72</v>
      </c>
      <c r="C14" s="51"/>
      <c r="D14" s="51"/>
      <c r="E14" s="51"/>
      <c r="F14" s="54" t="s">
        <v>65</v>
      </c>
      <c r="G14" s="55" t="s">
        <v>66</v>
      </c>
    </row>
    <row r="15" spans="1:12" ht="18" x14ac:dyDescent="0.35">
      <c r="A15" s="3" t="s">
        <v>73</v>
      </c>
      <c r="C15" s="81" t="s">
        <v>5</v>
      </c>
      <c r="D15" s="83">
        <f>+D3+D4+D5+D6+D7+D8+D9+I22+D10+D11</f>
        <v>0</v>
      </c>
      <c r="E15" s="82"/>
      <c r="F15" s="54" t="s">
        <v>89</v>
      </c>
      <c r="G15" s="55" t="s">
        <v>90</v>
      </c>
    </row>
    <row r="16" spans="1:12" x14ac:dyDescent="0.3">
      <c r="A16" s="3" t="s">
        <v>34</v>
      </c>
      <c r="F16" s="54" t="s">
        <v>51</v>
      </c>
      <c r="G16" s="55" t="s">
        <v>52</v>
      </c>
    </row>
    <row r="17" spans="1:9" x14ac:dyDescent="0.3">
      <c r="A17" s="3" t="s">
        <v>32</v>
      </c>
      <c r="F17" s="54" t="s">
        <v>54</v>
      </c>
      <c r="G17" s="55" t="s">
        <v>53</v>
      </c>
    </row>
    <row r="18" spans="1:9" x14ac:dyDescent="0.3">
      <c r="F18" s="54" t="s">
        <v>6</v>
      </c>
      <c r="G18" s="89" t="s">
        <v>36</v>
      </c>
    </row>
    <row r="19" spans="1:9" x14ac:dyDescent="0.3">
      <c r="F19" s="84" t="s">
        <v>78</v>
      </c>
      <c r="G19" s="85" t="s">
        <v>87</v>
      </c>
    </row>
    <row r="20" spans="1:9" x14ac:dyDescent="0.3">
      <c r="F20" s="54" t="s">
        <v>79</v>
      </c>
      <c r="G20" s="55"/>
    </row>
    <row r="21" spans="1:9" x14ac:dyDescent="0.3">
      <c r="F21" s="88" t="s">
        <v>55</v>
      </c>
      <c r="G21" s="89" t="s">
        <v>56</v>
      </c>
    </row>
    <row r="22" spans="1:9" x14ac:dyDescent="0.3">
      <c r="F22" s="54" t="s">
        <v>85</v>
      </c>
      <c r="G22" s="90" t="s">
        <v>86</v>
      </c>
      <c r="H22" s="51"/>
      <c r="I22" s="51"/>
    </row>
    <row r="23" spans="1:9" x14ac:dyDescent="0.3">
      <c r="F23" s="88" t="s">
        <v>83</v>
      </c>
      <c r="G23" s="89" t="s">
        <v>36</v>
      </c>
    </row>
    <row r="24" spans="1:9" ht="15" thickBot="1" x14ac:dyDescent="0.35">
      <c r="F24" s="56" t="s">
        <v>84</v>
      </c>
      <c r="G24" s="70" t="s">
        <v>88</v>
      </c>
    </row>
  </sheetData>
  <mergeCells count="2">
    <mergeCell ref="F1:G1"/>
    <mergeCell ref="H3:I3"/>
  </mergeCells>
  <hyperlinks>
    <hyperlink ref="B4" r:id="rId1"/>
    <hyperlink ref="B5" r:id="rId2"/>
    <hyperlink ref="B7" r:id="rId3"/>
    <hyperlink ref="B10" r:id="rId4"/>
    <hyperlink ref="G7" r:id="rId5"/>
    <hyperlink ref="H7" r:id="rId6"/>
    <hyperlink ref="I7" r:id="rId7"/>
    <hyperlink ref="J7" r:id="rId8"/>
    <hyperlink ref="G21" r:id="rId9"/>
    <hyperlink ref="G22" r:id="rId10"/>
    <hyperlink ref="G23" r:id="rId11"/>
    <hyperlink ref="G24" r:id="rId12"/>
    <hyperlink ref="G9" r:id="rId13"/>
    <hyperlink ref="G18" r:id="rId14"/>
  </hyperlinks>
  <pageMargins left="0.7" right="0.7" top="0.75" bottom="0.75" header="0.3" footer="0.3"/>
  <pageSetup paperSize="9" orientation="portrait" horizontalDpi="0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"/>
  <sheetViews>
    <sheetView tabSelected="1" zoomScale="140" zoomScaleNormal="140" workbookViewId="0">
      <selection activeCell="G5" sqref="G5"/>
    </sheetView>
  </sheetViews>
  <sheetFormatPr defaultRowHeight="14.4" x14ac:dyDescent="0.3"/>
  <cols>
    <col min="1" max="1" width="60.109375" customWidth="1"/>
    <col min="2" max="2" width="15.44140625" customWidth="1"/>
    <col min="3" max="3" width="20" customWidth="1"/>
    <col min="5" max="5" width="20.6640625" customWidth="1"/>
    <col min="7" max="7" width="23.21875" customWidth="1"/>
    <col min="10" max="10" width="25" customWidth="1"/>
    <col min="11" max="11" width="10.88671875" customWidth="1"/>
  </cols>
  <sheetData>
    <row r="1" spans="1:35" ht="21.6" thickBot="1" x14ac:dyDescent="0.45">
      <c r="A1" s="21" t="s">
        <v>18</v>
      </c>
      <c r="B1" s="22"/>
      <c r="E1" s="77" t="s">
        <v>16</v>
      </c>
      <c r="F1" s="78"/>
      <c r="AF1" s="4"/>
      <c r="AG1" s="5" t="s">
        <v>9</v>
      </c>
    </row>
    <row r="2" spans="1:35" ht="21.6" thickBot="1" x14ac:dyDescent="0.45">
      <c r="A2" s="16" t="s">
        <v>19</v>
      </c>
      <c r="B2" s="16">
        <f>+B1*12</f>
        <v>0</v>
      </c>
      <c r="E2" s="79"/>
      <c r="F2" s="80"/>
    </row>
    <row r="3" spans="1:35" ht="15" thickBot="1" x14ac:dyDescent="0.35">
      <c r="C3" s="23" t="s">
        <v>26</v>
      </c>
      <c r="E3" s="17" t="s">
        <v>10</v>
      </c>
      <c r="F3" s="18"/>
      <c r="AC3" s="6">
        <f>+AC4*F7</f>
        <v>0.20250000000000001</v>
      </c>
    </row>
    <row r="4" spans="1:35" ht="15" thickBot="1" x14ac:dyDescent="0.35">
      <c r="A4" s="24" t="s">
        <v>21</v>
      </c>
      <c r="B4" s="28"/>
      <c r="C4" s="36">
        <f>+B4*12</f>
        <v>0</v>
      </c>
      <c r="E4" s="7"/>
      <c r="F4" s="7"/>
      <c r="AC4" s="6">
        <f>+F5/AC5</f>
        <v>0.15</v>
      </c>
    </row>
    <row r="5" spans="1:35" ht="15" thickBot="1" x14ac:dyDescent="0.35">
      <c r="A5" s="25" t="s">
        <v>22</v>
      </c>
      <c r="B5" s="29"/>
      <c r="C5" s="37">
        <f>+B5*12</f>
        <v>0</v>
      </c>
      <c r="E5" s="14" t="s">
        <v>11</v>
      </c>
      <c r="F5" s="15">
        <v>15</v>
      </c>
      <c r="AC5" s="6">
        <v>100</v>
      </c>
    </row>
    <row r="6" spans="1:35" ht="15" thickBot="1" x14ac:dyDescent="0.35">
      <c r="A6" s="25" t="s">
        <v>23</v>
      </c>
      <c r="B6" s="29"/>
      <c r="C6" s="37">
        <f>+B6*12</f>
        <v>0</v>
      </c>
      <c r="E6" s="7"/>
      <c r="F6" s="7"/>
      <c r="AC6" s="12">
        <v>8</v>
      </c>
      <c r="AD6" s="13" t="s">
        <v>12</v>
      </c>
    </row>
    <row r="7" spans="1:35" ht="15" thickBot="1" x14ac:dyDescent="0.35">
      <c r="A7" s="25" t="s">
        <v>24</v>
      </c>
      <c r="B7" s="29"/>
      <c r="C7" s="38">
        <f>+B7*12</f>
        <v>0</v>
      </c>
      <c r="E7" s="19" t="s">
        <v>25</v>
      </c>
      <c r="F7" s="20">
        <v>1.35</v>
      </c>
    </row>
    <row r="8" spans="1:35" ht="16.2" thickBot="1" x14ac:dyDescent="0.35">
      <c r="A8" s="26" t="s">
        <v>17</v>
      </c>
      <c r="B8" s="27">
        <v>100</v>
      </c>
      <c r="E8" s="7"/>
      <c r="F8" s="7"/>
      <c r="AG8" s="4"/>
      <c r="AH8" s="4"/>
      <c r="AI8" s="4">
        <v>2</v>
      </c>
    </row>
    <row r="9" spans="1:35" ht="16.2" thickBot="1" x14ac:dyDescent="0.35">
      <c r="A9" s="34" t="s">
        <v>20</v>
      </c>
      <c r="B9" s="35">
        <v>500</v>
      </c>
      <c r="C9" s="41"/>
      <c r="E9" s="8" t="s">
        <v>13</v>
      </c>
      <c r="F9" s="9">
        <f>+F3*0.00390625</f>
        <v>0</v>
      </c>
      <c r="G9" s="10" t="s">
        <v>14</v>
      </c>
      <c r="H9" s="11">
        <f>+F9/AC6</f>
        <v>0</v>
      </c>
      <c r="AG9" s="4">
        <v>2500</v>
      </c>
      <c r="AH9" s="4">
        <v>1</v>
      </c>
      <c r="AI9" s="4">
        <v>8</v>
      </c>
    </row>
    <row r="10" spans="1:35" ht="15.6" x14ac:dyDescent="0.3">
      <c r="A10" s="45" t="s">
        <v>28</v>
      </c>
      <c r="B10" s="46"/>
      <c r="C10" s="41"/>
      <c r="E10" s="30"/>
      <c r="F10" s="31"/>
      <c r="G10" s="32"/>
      <c r="H10" s="33"/>
      <c r="O10">
        <f>+B11+B10+B9+B8</f>
        <v>600</v>
      </c>
      <c r="AG10" s="4"/>
      <c r="AH10" s="4"/>
      <c r="AI10" s="4"/>
    </row>
    <row r="11" spans="1:35" ht="16.2" thickBot="1" x14ac:dyDescent="0.35">
      <c r="A11" s="45" t="s">
        <v>29</v>
      </c>
      <c r="B11" s="47"/>
      <c r="E11" s="30"/>
      <c r="F11" s="31"/>
      <c r="G11" s="32"/>
      <c r="H11" s="33"/>
      <c r="AG11" s="4"/>
      <c r="AH11" s="4"/>
      <c r="AI11" s="4"/>
    </row>
    <row r="12" spans="1:35" ht="15" thickBot="1" x14ac:dyDescent="0.35">
      <c r="C12" t="s">
        <v>97</v>
      </c>
      <c r="E12" s="7"/>
      <c r="F12" s="7"/>
      <c r="AG12" s="4">
        <v>1250</v>
      </c>
      <c r="AH12" s="4">
        <f>+AH9/AI8</f>
        <v>0.5</v>
      </c>
      <c r="AI12" s="4">
        <v>4</v>
      </c>
    </row>
    <row r="13" spans="1:35" ht="21.6" customHeight="1" thickBot="1" x14ac:dyDescent="0.45">
      <c r="A13" s="92" t="s">
        <v>96</v>
      </c>
      <c r="B13" s="96">
        <f>+B8+B9+B10+B11+F13</f>
        <v>600</v>
      </c>
      <c r="C13" s="93">
        <f>+B2-C4-C5-C6-C7-B10-B11-F13</f>
        <v>0</v>
      </c>
      <c r="E13" s="39" t="s">
        <v>15</v>
      </c>
      <c r="F13" s="40">
        <f>+AC3*F3</f>
        <v>0</v>
      </c>
      <c r="AG13" s="4">
        <v>625</v>
      </c>
      <c r="AH13" s="4">
        <v>0.25</v>
      </c>
      <c r="AI13" s="4">
        <v>2</v>
      </c>
    </row>
    <row r="14" spans="1:35" ht="20.399999999999999" customHeight="1" thickBot="1" x14ac:dyDescent="0.35">
      <c r="A14" s="95" t="s">
        <v>27</v>
      </c>
      <c r="B14" s="64">
        <f>+B13/12</f>
        <v>50</v>
      </c>
      <c r="C14" s="38">
        <f>+B1-B4-B5-B6-B7-F14</f>
        <v>0</v>
      </c>
      <c r="E14" s="44" t="s">
        <v>30</v>
      </c>
      <c r="F14" s="44">
        <f>+F13/12</f>
        <v>0</v>
      </c>
      <c r="AG14" s="4">
        <v>312.5</v>
      </c>
      <c r="AH14" s="4">
        <v>0.125</v>
      </c>
      <c r="AI14" s="4">
        <v>1</v>
      </c>
    </row>
    <row r="15" spans="1:35" ht="14.4" customHeight="1" thickBot="1" x14ac:dyDescent="0.35">
      <c r="A15" s="94" t="s">
        <v>31</v>
      </c>
      <c r="B15" s="43"/>
      <c r="C15" s="43"/>
      <c r="AG15" s="4">
        <v>156.25</v>
      </c>
      <c r="AH15" s="4">
        <f>+AH14/2</f>
        <v>6.25E-2</v>
      </c>
      <c r="AI15" s="4">
        <f>+AI14/AI8</f>
        <v>0.5</v>
      </c>
    </row>
    <row r="16" spans="1:35" ht="14.4" customHeight="1" x14ac:dyDescent="0.3">
      <c r="A16" s="42"/>
      <c r="AG16" s="4">
        <f>+AG15/AI8</f>
        <v>78.125</v>
      </c>
      <c r="AH16" s="4">
        <f>+AH15/AI8</f>
        <v>3.125E-2</v>
      </c>
      <c r="AI16" s="4">
        <f>+AI15/AI8</f>
        <v>0.25</v>
      </c>
    </row>
    <row r="17" spans="1:35" ht="14.4" customHeight="1" x14ac:dyDescent="0.3">
      <c r="A17" s="42"/>
      <c r="AG17" s="4">
        <f>+AG16/AI8</f>
        <v>39.0625</v>
      </c>
      <c r="AH17" s="4">
        <f>+AH16/AI8</f>
        <v>1.5625E-2</v>
      </c>
      <c r="AI17" s="4">
        <f>+AI16/AI8</f>
        <v>0.125</v>
      </c>
    </row>
    <row r="18" spans="1:35" x14ac:dyDescent="0.3">
      <c r="AG18" s="4">
        <f>+AG17/AI8</f>
        <v>19.53125</v>
      </c>
      <c r="AH18" s="4">
        <f>+AH17/AI8</f>
        <v>7.8125E-3</v>
      </c>
      <c r="AI18" s="4">
        <f>+AI17/AI8</f>
        <v>6.25E-2</v>
      </c>
    </row>
    <row r="19" spans="1:35" x14ac:dyDescent="0.3">
      <c r="AG19" s="4">
        <f>+AG18/AI8</f>
        <v>9.765625</v>
      </c>
      <c r="AH19" s="4">
        <f>+AH18/AI8</f>
        <v>3.90625E-3</v>
      </c>
      <c r="AI19" s="4">
        <f>+AI18/AI8</f>
        <v>3.125E-2</v>
      </c>
    </row>
    <row r="20" spans="1:35" x14ac:dyDescent="0.3">
      <c r="AG20" s="4">
        <f>+AG19/AI8</f>
        <v>4.8828125</v>
      </c>
      <c r="AH20" s="4">
        <f>+AH19/AI8</f>
        <v>1.953125E-3</v>
      </c>
      <c r="AI20" s="4">
        <f>+AI19/AI8</f>
        <v>1.5625E-2</v>
      </c>
    </row>
    <row r="21" spans="1:35" x14ac:dyDescent="0.3">
      <c r="AG21" s="4">
        <f>+AG20/AI8</f>
        <v>2.44140625</v>
      </c>
      <c r="AH21" s="4">
        <f>+AH20/AI8</f>
        <v>9.765625E-4</v>
      </c>
      <c r="AI21" s="4">
        <f>+AI20/AI8</f>
        <v>7.8125E-3</v>
      </c>
    </row>
    <row r="22" spans="1:35" x14ac:dyDescent="0.3">
      <c r="AG22" s="4">
        <f>+AG21/AI8</f>
        <v>1.220703125</v>
      </c>
      <c r="AH22" s="4">
        <f>+AH21/AI8</f>
        <v>4.8828125E-4</v>
      </c>
      <c r="AI22" s="4">
        <f>+AI21/AI8</f>
        <v>3.90625E-3</v>
      </c>
    </row>
  </sheetData>
  <mergeCells count="1">
    <mergeCell ref="E1:F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Car inspection</vt:lpstr>
      <vt:lpstr>Running cost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2017-10-19T19:16:11Z</dcterms:modified>
</cp:coreProperties>
</file>